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odišnji porez 2020. godina" sheetId="1" r:id="rId1"/>
  </sheets>
  <calcPr calcId="144525"/>
</workbook>
</file>

<file path=xl/calcChain.xml><?xml version="1.0" encoding="utf-8"?>
<calcChain xmlns="http://schemas.openxmlformats.org/spreadsheetml/2006/main">
  <c r="E16" i="1" l="1"/>
  <c r="E15" i="1"/>
  <c r="E19" i="1" l="1"/>
  <c r="E17" i="1"/>
  <c r="E13" i="1"/>
  <c r="E14" i="1" l="1"/>
  <c r="E18" i="1" s="1"/>
  <c r="E20" i="1" l="1"/>
  <c r="E22" i="1" s="1"/>
  <c r="E21" i="1"/>
  <c r="E23" i="1" s="1"/>
  <c r="E24" i="1" l="1"/>
</calcChain>
</file>

<file path=xl/sharedStrings.xml><?xml version="1.0" encoding="utf-8"?>
<sst xmlns="http://schemas.openxmlformats.org/spreadsheetml/2006/main" count="22" uniqueCount="22">
  <si>
    <t>Broj izdržavanih članova porodice</t>
  </si>
  <si>
    <t>Oporezivi dohodak do šestostruke prosečne godišnje zarade</t>
  </si>
  <si>
    <t>Oporezivi dohodak preko šestostruke prosečne godišnje</t>
  </si>
  <si>
    <t xml:space="preserve">Porez po stopi od 15% </t>
  </si>
  <si>
    <t>R.br.</t>
  </si>
  <si>
    <t>Ostvareni oporezivi dohodak u toku godine</t>
  </si>
  <si>
    <t>Neoporezivi iznos</t>
  </si>
  <si>
    <t>Šestostruka godišnja prosečna zarada</t>
  </si>
  <si>
    <t>Lični odbitak za poreskog obveznika</t>
  </si>
  <si>
    <t>Lični odbitak za izdržavanje članova porodice</t>
  </si>
  <si>
    <t>Dohodak za oporezivanjе</t>
  </si>
  <si>
    <t>Lični odbici</t>
  </si>
  <si>
    <t>Za izdržavane članove porodice</t>
  </si>
  <si>
    <t>Oporezivi dohodak</t>
  </si>
  <si>
    <t>Porez po stopi od 10%</t>
  </si>
  <si>
    <t>Ukupan godišnji porez</t>
  </si>
  <si>
    <t>Pozicija</t>
  </si>
  <si>
    <t>Iznos (RSD)</t>
  </si>
  <si>
    <t>uneti broj izdržavanih članova porodice</t>
  </si>
  <si>
    <t>Za sve dodatne informacije i usluge možete kontaktirati WTS tim</t>
  </si>
  <si>
    <t>www.wtsserbia.com</t>
  </si>
  <si>
    <t>uneti neto iznos godišnje zarade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</si>
</sst>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C00000"/>
      <name val="Arial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6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Protection="1"/>
    <xf numFmtId="37" fontId="6" fillId="3" borderId="0" xfId="0" applyNumberFormat="1" applyFont="1" applyFill="1" applyBorder="1" applyAlignment="1" applyProtection="1">
      <alignment horizontal="left"/>
    </xf>
    <xf numFmtId="0" fontId="5" fillId="3" borderId="0" xfId="0" applyFont="1" applyFill="1" applyProtection="1"/>
    <xf numFmtId="3" fontId="2" fillId="3" borderId="0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Protection="1"/>
    <xf numFmtId="3" fontId="8" fillId="3" borderId="1" xfId="1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9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3" fontId="3" fillId="2" borderId="1" xfId="1" applyNumberFormat="1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left"/>
    </xf>
    <xf numFmtId="3" fontId="3" fillId="3" borderId="1" xfId="1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left"/>
    </xf>
    <xf numFmtId="3" fontId="4" fillId="4" borderId="1" xfId="1" applyNumberFormat="1" applyFont="1" applyFill="1" applyBorder="1" applyAlignment="1" applyProtection="1">
      <alignment horizontal="right"/>
    </xf>
    <xf numFmtId="0" fontId="11" fillId="3" borderId="0" xfId="0" applyFont="1" applyFill="1" applyProtection="1"/>
    <xf numFmtId="0" fontId="8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>
      <alignment vertical="center" wrapText="1"/>
    </xf>
    <xf numFmtId="0" fontId="8" fillId="3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C5D6F7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1304925</xdr:colOff>
      <xdr:row>5</xdr:row>
      <xdr:rowOff>104776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90" t="35902" r="14246" b="39619"/>
        <a:stretch/>
      </xdr:blipFill>
      <xdr:spPr bwMode="auto">
        <a:xfrm>
          <a:off x="0" y="0"/>
          <a:ext cx="1752600" cy="5905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tsserb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7"/>
  <sheetViews>
    <sheetView showRowColHeaders="0" tabSelected="1" zoomScale="90" zoomScaleNormal="90" workbookViewId="0">
      <selection activeCell="E11" sqref="E11"/>
    </sheetView>
  </sheetViews>
  <sheetFormatPr defaultRowHeight="12.75" x14ac:dyDescent="0.2"/>
  <cols>
    <col min="1" max="2" width="9.140625" style="2"/>
    <col min="3" max="3" width="6.7109375" style="2" customWidth="1"/>
    <col min="4" max="4" width="50.42578125" style="2" customWidth="1"/>
    <col min="5" max="5" width="15.5703125" style="2" customWidth="1"/>
    <col min="6" max="16384" width="9.140625" style="2"/>
  </cols>
  <sheetData>
    <row r="5" spans="3:6" x14ac:dyDescent="0.2">
      <c r="E5" s="3"/>
    </row>
    <row r="6" spans="3:6" x14ac:dyDescent="0.2">
      <c r="E6" s="3"/>
    </row>
    <row r="7" spans="3:6" x14ac:dyDescent="0.2">
      <c r="E7" s="3"/>
    </row>
    <row r="8" spans="3:6" x14ac:dyDescent="0.2">
      <c r="D8" s="4"/>
      <c r="E8" s="5"/>
    </row>
    <row r="9" spans="3:6" x14ac:dyDescent="0.2">
      <c r="C9" s="6" t="s">
        <v>4</v>
      </c>
      <c r="D9" s="7" t="s">
        <v>16</v>
      </c>
      <c r="E9" s="8" t="s">
        <v>17</v>
      </c>
    </row>
    <row r="10" spans="3:6" x14ac:dyDescent="0.2">
      <c r="C10" s="9">
        <v>1</v>
      </c>
      <c r="D10" s="10" t="s">
        <v>5</v>
      </c>
      <c r="E10" s="1">
        <v>0</v>
      </c>
      <c r="F10" s="11" t="s">
        <v>21</v>
      </c>
    </row>
    <row r="11" spans="3:6" x14ac:dyDescent="0.2">
      <c r="C11" s="9">
        <v>2</v>
      </c>
      <c r="D11" s="10" t="s">
        <v>0</v>
      </c>
      <c r="E11" s="1">
        <v>0</v>
      </c>
      <c r="F11" s="11" t="s">
        <v>18</v>
      </c>
    </row>
    <row r="12" spans="3:6" x14ac:dyDescent="0.2">
      <c r="C12" s="12">
        <v>3</v>
      </c>
      <c r="D12" s="13" t="s">
        <v>6</v>
      </c>
      <c r="E12" s="14">
        <v>2987424</v>
      </c>
    </row>
    <row r="13" spans="3:6" x14ac:dyDescent="0.2">
      <c r="C13" s="15">
        <v>4</v>
      </c>
      <c r="D13" s="16" t="s">
        <v>10</v>
      </c>
      <c r="E13" s="17">
        <f>IF((E10-E12)&lt;0,0,E10-E12)</f>
        <v>0</v>
      </c>
    </row>
    <row r="14" spans="3:6" x14ac:dyDescent="0.2">
      <c r="C14" s="15">
        <v>5</v>
      </c>
      <c r="D14" s="16" t="s">
        <v>11</v>
      </c>
      <c r="E14" s="17">
        <f>IF((E15+E17)&lt;=0.5*E13,E15+E17,0.5*E13)</f>
        <v>0</v>
      </c>
    </row>
    <row r="15" spans="3:6" x14ac:dyDescent="0.2">
      <c r="C15" s="12">
        <v>6</v>
      </c>
      <c r="D15" s="13" t="s">
        <v>8</v>
      </c>
      <c r="E15" s="14">
        <f>+E12/3*0.4</f>
        <v>398323.20000000001</v>
      </c>
    </row>
    <row r="16" spans="3:6" x14ac:dyDescent="0.2">
      <c r="C16" s="12">
        <v>7</v>
      </c>
      <c r="D16" s="13" t="s">
        <v>9</v>
      </c>
      <c r="E16" s="14">
        <f>+E12/3*0.15</f>
        <v>149371.19999999998</v>
      </c>
    </row>
    <row r="17" spans="3:6" x14ac:dyDescent="0.2">
      <c r="C17" s="15">
        <v>8</v>
      </c>
      <c r="D17" s="16" t="s">
        <v>12</v>
      </c>
      <c r="E17" s="17">
        <f>E11*E16</f>
        <v>0</v>
      </c>
    </row>
    <row r="18" spans="3:6" x14ac:dyDescent="0.2">
      <c r="C18" s="15">
        <v>9</v>
      </c>
      <c r="D18" s="16" t="s">
        <v>13</v>
      </c>
      <c r="E18" s="17">
        <f>E13-E14</f>
        <v>0</v>
      </c>
    </row>
    <row r="19" spans="3:6" x14ac:dyDescent="0.2">
      <c r="C19" s="12">
        <v>10</v>
      </c>
      <c r="D19" s="13" t="s">
        <v>7</v>
      </c>
      <c r="E19" s="14">
        <f>+E12*2</f>
        <v>5974848</v>
      </c>
    </row>
    <row r="20" spans="3:6" x14ac:dyDescent="0.2">
      <c r="C20" s="15">
        <v>11</v>
      </c>
      <c r="D20" s="16" t="s">
        <v>1</v>
      </c>
      <c r="E20" s="17">
        <f>IF(E18&lt;=0,0,(IF(E18&lt;=E19,E18,E19)))</f>
        <v>0</v>
      </c>
    </row>
    <row r="21" spans="3:6" x14ac:dyDescent="0.2">
      <c r="C21" s="15">
        <v>12</v>
      </c>
      <c r="D21" s="16" t="s">
        <v>2</v>
      </c>
      <c r="E21" s="17">
        <f>IF(E18&lt;=E19,0,E18-E19)</f>
        <v>0</v>
      </c>
    </row>
    <row r="22" spans="3:6" x14ac:dyDescent="0.2">
      <c r="C22" s="15">
        <v>13</v>
      </c>
      <c r="D22" s="16" t="s">
        <v>14</v>
      </c>
      <c r="E22" s="17">
        <f>ROUND(E20*0.1,2)</f>
        <v>0</v>
      </c>
    </row>
    <row r="23" spans="3:6" x14ac:dyDescent="0.2">
      <c r="C23" s="15">
        <v>14</v>
      </c>
      <c r="D23" s="16" t="s">
        <v>3</v>
      </c>
      <c r="E23" s="17">
        <f>ROUND(E21*0.15,2)</f>
        <v>0</v>
      </c>
    </row>
    <row r="24" spans="3:6" x14ac:dyDescent="0.2">
      <c r="C24" s="18">
        <v>15</v>
      </c>
      <c r="D24" s="19" t="s">
        <v>15</v>
      </c>
      <c r="E24" s="20">
        <f>E22+E23</f>
        <v>0</v>
      </c>
    </row>
    <row r="25" spans="3:6" ht="9.75" customHeight="1" x14ac:dyDescent="0.2"/>
    <row r="26" spans="3:6" ht="19.5" customHeight="1" x14ac:dyDescent="0.2">
      <c r="C26" s="25" t="s">
        <v>19</v>
      </c>
      <c r="D26" s="25"/>
      <c r="E26" s="25"/>
    </row>
    <row r="27" spans="3:6" x14ac:dyDescent="0.2">
      <c r="C27" s="21"/>
      <c r="D27" s="22" t="s">
        <v>20</v>
      </c>
      <c r="E27" s="23"/>
      <c r="F27" s="24"/>
    </row>
  </sheetData>
  <sheetProtection password="9054" sheet="1" objects="1" scenarios="1"/>
  <mergeCells count="1">
    <mergeCell ref="C26:E26"/>
  </mergeCells>
  <hyperlinks>
    <hyperlink ref="D2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Godišnji porez 2020. godina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2021-03-01T19:55:12Z</dcterms:modified>
</cp:coreProperties>
</file>