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50"/>
  </bookViews>
  <sheets>
    <sheet name="Obracun plata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C10" i="3" l="1"/>
  <c r="E16" i="3"/>
  <c r="E17" i="3"/>
  <c r="E18" i="3"/>
  <c r="E19" i="3"/>
  <c r="E20" i="3"/>
  <c r="E21" i="3"/>
  <c r="E22" i="3"/>
  <c r="E23" i="3"/>
  <c r="E24" i="3"/>
  <c r="E6" i="3"/>
  <c r="E7" i="3"/>
  <c r="O7" i="3" s="1"/>
  <c r="E8" i="3"/>
  <c r="E9" i="3"/>
  <c r="O9" i="3" s="1"/>
  <c r="E10" i="3"/>
  <c r="E11" i="3"/>
  <c r="O11" i="3" s="1"/>
  <c r="E12" i="3"/>
  <c r="E13" i="3"/>
  <c r="D13" i="3" s="1"/>
  <c r="E14" i="3"/>
  <c r="E15" i="3"/>
  <c r="D15" i="3" s="1"/>
  <c r="E5" i="3"/>
  <c r="M6" i="3"/>
  <c r="O6" i="3"/>
  <c r="M7" i="3"/>
  <c r="M8" i="3"/>
  <c r="O8" i="3"/>
  <c r="M9" i="3"/>
  <c r="M10" i="3"/>
  <c r="O10" i="3"/>
  <c r="M11" i="3"/>
  <c r="M12" i="3"/>
  <c r="O12" i="3"/>
  <c r="M13" i="3"/>
  <c r="O13" i="3"/>
  <c r="M14" i="3"/>
  <c r="O14" i="3"/>
  <c r="M15" i="3"/>
  <c r="O15" i="3"/>
  <c r="M16" i="3"/>
  <c r="O16" i="3"/>
  <c r="M17" i="3"/>
  <c r="O17" i="3"/>
  <c r="M18" i="3"/>
  <c r="O18" i="3"/>
  <c r="M19" i="3"/>
  <c r="O19" i="3"/>
  <c r="M20" i="3"/>
  <c r="O20" i="3"/>
  <c r="M21" i="3"/>
  <c r="O21" i="3"/>
  <c r="M22" i="3"/>
  <c r="O22" i="3"/>
  <c r="M23" i="3"/>
  <c r="O23" i="3"/>
  <c r="M24" i="3"/>
  <c r="O24" i="3"/>
  <c r="O5" i="3"/>
  <c r="M5" i="3"/>
  <c r="J17" i="3"/>
  <c r="T17" i="3" s="1"/>
  <c r="J18" i="3"/>
  <c r="T18" i="3" s="1"/>
  <c r="F19" i="3"/>
  <c r="P19" i="3" s="1"/>
  <c r="J20" i="3"/>
  <c r="T20" i="3" s="1"/>
  <c r="F21" i="3"/>
  <c r="P21" i="3" s="1"/>
  <c r="J22" i="3"/>
  <c r="T22" i="3" s="1"/>
  <c r="F23" i="3"/>
  <c r="P23" i="3" s="1"/>
  <c r="J24" i="3"/>
  <c r="T24" i="3" s="1"/>
  <c r="D17" i="3"/>
  <c r="I17" i="3" s="1"/>
  <c r="S17" i="3" s="1"/>
  <c r="D18" i="3"/>
  <c r="I18" i="3" s="1"/>
  <c r="S18" i="3" s="1"/>
  <c r="D19" i="3"/>
  <c r="I19" i="3" s="1"/>
  <c r="S19" i="3" s="1"/>
  <c r="D20" i="3"/>
  <c r="I20" i="3" s="1"/>
  <c r="S20" i="3" s="1"/>
  <c r="D21" i="3"/>
  <c r="I21" i="3" s="1"/>
  <c r="S21" i="3" s="1"/>
  <c r="D22" i="3"/>
  <c r="I22" i="3" s="1"/>
  <c r="S22" i="3" s="1"/>
  <c r="D23" i="3"/>
  <c r="I23" i="3" s="1"/>
  <c r="S23" i="3" s="1"/>
  <c r="D24" i="3"/>
  <c r="I24" i="3" s="1"/>
  <c r="S24" i="3" s="1"/>
  <c r="H24" i="3"/>
  <c r="R24" i="3" s="1"/>
  <c r="H23" i="3"/>
  <c r="R23" i="3" s="1"/>
  <c r="H22" i="3"/>
  <c r="R22" i="3" s="1"/>
  <c r="H21" i="3"/>
  <c r="R21" i="3" s="1"/>
  <c r="H20" i="3"/>
  <c r="R20" i="3" s="1"/>
  <c r="H19" i="3"/>
  <c r="R19" i="3" s="1"/>
  <c r="H18" i="3"/>
  <c r="R18" i="3" s="1"/>
  <c r="H17" i="3"/>
  <c r="R17" i="3" s="1"/>
  <c r="H16" i="3"/>
  <c r="R16" i="3" s="1"/>
  <c r="H15" i="3"/>
  <c r="R15" i="3" s="1"/>
  <c r="F16" i="3"/>
  <c r="P16" i="3" s="1"/>
  <c r="D16" i="3"/>
  <c r="I16" i="3" s="1"/>
  <c r="S16" i="3" s="1"/>
  <c r="H6" i="3"/>
  <c r="R6" i="3" s="1"/>
  <c r="H7" i="3"/>
  <c r="R7" i="3" s="1"/>
  <c r="H8" i="3"/>
  <c r="R8" i="3" s="1"/>
  <c r="H9" i="3"/>
  <c r="R9" i="3" s="1"/>
  <c r="H10" i="3"/>
  <c r="R10" i="3" s="1"/>
  <c r="H11" i="3"/>
  <c r="R11" i="3" s="1"/>
  <c r="H12" i="3"/>
  <c r="R12" i="3" s="1"/>
  <c r="H13" i="3"/>
  <c r="R13" i="3" s="1"/>
  <c r="H14" i="3"/>
  <c r="R14" i="3" s="1"/>
  <c r="J5" i="3"/>
  <c r="T5" i="3" s="1"/>
  <c r="H5" i="3"/>
  <c r="R5" i="3" s="1"/>
  <c r="F14" i="3"/>
  <c r="G14" i="3" s="1"/>
  <c r="Q14" i="3" s="1"/>
  <c r="J12" i="3"/>
  <c r="T12" i="3" s="1"/>
  <c r="F10" i="3"/>
  <c r="G10" i="3" s="1"/>
  <c r="L10" i="3" s="1"/>
  <c r="V10" i="3" s="1"/>
  <c r="F8" i="3"/>
  <c r="G8" i="3" s="1"/>
  <c r="L8" i="3" s="1"/>
  <c r="V8" i="3" s="1"/>
  <c r="F6" i="3"/>
  <c r="G6" i="3" s="1"/>
  <c r="L6" i="3" s="1"/>
  <c r="V6" i="3" s="1"/>
  <c r="D8" i="3"/>
  <c r="I8" i="3" s="1"/>
  <c r="S8" i="3" s="1"/>
  <c r="N23" i="3" l="1"/>
  <c r="N21" i="3"/>
  <c r="N19" i="3"/>
  <c r="N17" i="3"/>
  <c r="N24" i="3"/>
  <c r="N22" i="3"/>
  <c r="N20" i="3"/>
  <c r="N18" i="3"/>
  <c r="N16" i="3"/>
  <c r="I15" i="3"/>
  <c r="S15" i="3" s="1"/>
  <c r="N15" i="3"/>
  <c r="I13" i="3"/>
  <c r="S13" i="3" s="1"/>
  <c r="N13" i="3"/>
  <c r="P14" i="3"/>
  <c r="Q10" i="3"/>
  <c r="Q8" i="3"/>
  <c r="Q6" i="3"/>
  <c r="D7" i="3"/>
  <c r="D9" i="3"/>
  <c r="D11" i="3"/>
  <c r="P10" i="3"/>
  <c r="P8" i="3"/>
  <c r="N8" i="3"/>
  <c r="P6" i="3"/>
  <c r="K23" i="3"/>
  <c r="U23" i="3" s="1"/>
  <c r="G23" i="3"/>
  <c r="K21" i="3"/>
  <c r="U21" i="3" s="1"/>
  <c r="G21" i="3"/>
  <c r="K19" i="3"/>
  <c r="U19" i="3" s="1"/>
  <c r="G19" i="3"/>
  <c r="F24" i="3"/>
  <c r="P24" i="3" s="1"/>
  <c r="F22" i="3"/>
  <c r="P22" i="3" s="1"/>
  <c r="F20" i="3"/>
  <c r="P20" i="3" s="1"/>
  <c r="F18" i="3"/>
  <c r="P18" i="3" s="1"/>
  <c r="J23" i="3"/>
  <c r="T23" i="3" s="1"/>
  <c r="J21" i="3"/>
  <c r="T21" i="3" s="1"/>
  <c r="J19" i="3"/>
  <c r="T19" i="3" s="1"/>
  <c r="D12" i="3"/>
  <c r="K16" i="3"/>
  <c r="U16" i="3" s="1"/>
  <c r="G16" i="3"/>
  <c r="F12" i="3"/>
  <c r="P12" i="3" s="1"/>
  <c r="J13" i="3"/>
  <c r="T13" i="3" s="1"/>
  <c r="J11" i="3"/>
  <c r="T11" i="3" s="1"/>
  <c r="J9" i="3"/>
  <c r="T9" i="3" s="1"/>
  <c r="J7" i="3"/>
  <c r="T7" i="3" s="1"/>
  <c r="F17" i="3"/>
  <c r="P17" i="3" s="1"/>
  <c r="F15" i="3"/>
  <c r="P15" i="3" s="1"/>
  <c r="J16" i="3"/>
  <c r="T16" i="3" s="1"/>
  <c r="J14" i="3"/>
  <c r="T14" i="3" s="1"/>
  <c r="J10" i="3"/>
  <c r="T10" i="3" s="1"/>
  <c r="J8" i="3"/>
  <c r="T8" i="3" s="1"/>
  <c r="J6" i="3"/>
  <c r="T6" i="3" s="1"/>
  <c r="K10" i="3"/>
  <c r="U10" i="3" s="1"/>
  <c r="K8" i="3"/>
  <c r="U8" i="3" s="1"/>
  <c r="K6" i="3"/>
  <c r="U6" i="3" s="1"/>
  <c r="J15" i="3"/>
  <c r="T15" i="3" s="1"/>
  <c r="L14" i="3"/>
  <c r="V14" i="3" s="1"/>
  <c r="K14" i="3"/>
  <c r="U14" i="3" s="1"/>
  <c r="D14" i="3"/>
  <c r="F13" i="3"/>
  <c r="P13" i="3" s="1"/>
  <c r="F11" i="3"/>
  <c r="P11" i="3" s="1"/>
  <c r="D10" i="3"/>
  <c r="F9" i="3"/>
  <c r="P9" i="3" s="1"/>
  <c r="F7" i="3"/>
  <c r="P7" i="3" s="1"/>
  <c r="D6" i="3"/>
  <c r="F5" i="3"/>
  <c r="D5" i="3"/>
  <c r="L16" i="3" l="1"/>
  <c r="V16" i="3" s="1"/>
  <c r="Q16" i="3"/>
  <c r="L19" i="3"/>
  <c r="V19" i="3" s="1"/>
  <c r="Q19" i="3"/>
  <c r="L21" i="3"/>
  <c r="V21" i="3" s="1"/>
  <c r="Q21" i="3"/>
  <c r="L23" i="3"/>
  <c r="V23" i="3" s="1"/>
  <c r="Q23" i="3"/>
  <c r="I10" i="3"/>
  <c r="S10" i="3" s="1"/>
  <c r="N10" i="3"/>
  <c r="I12" i="3"/>
  <c r="S12" i="3" s="1"/>
  <c r="N12" i="3"/>
  <c r="I11" i="3"/>
  <c r="S11" i="3" s="1"/>
  <c r="N11" i="3"/>
  <c r="I7" i="3"/>
  <c r="S7" i="3" s="1"/>
  <c r="N7" i="3"/>
  <c r="I6" i="3"/>
  <c r="S6" i="3" s="1"/>
  <c r="N6" i="3"/>
  <c r="I14" i="3"/>
  <c r="S14" i="3" s="1"/>
  <c r="N14" i="3"/>
  <c r="I9" i="3"/>
  <c r="S9" i="3" s="1"/>
  <c r="N9" i="3"/>
  <c r="N5" i="3"/>
  <c r="I5" i="3"/>
  <c r="S5" i="3" s="1"/>
  <c r="G5" i="3"/>
  <c r="P5" i="3"/>
  <c r="K5" i="3"/>
  <c r="U5" i="3" s="1"/>
  <c r="G18" i="3"/>
  <c r="K18" i="3"/>
  <c r="U18" i="3" s="1"/>
  <c r="G22" i="3"/>
  <c r="K22" i="3"/>
  <c r="U22" i="3" s="1"/>
  <c r="G20" i="3"/>
  <c r="K20" i="3"/>
  <c r="U20" i="3" s="1"/>
  <c r="G24" i="3"/>
  <c r="K24" i="3"/>
  <c r="U24" i="3" s="1"/>
  <c r="G9" i="3"/>
  <c r="K9" i="3"/>
  <c r="U9" i="3" s="1"/>
  <c r="G11" i="3"/>
  <c r="K11" i="3"/>
  <c r="U11" i="3" s="1"/>
  <c r="K15" i="3"/>
  <c r="U15" i="3" s="1"/>
  <c r="G15" i="3"/>
  <c r="G12" i="3"/>
  <c r="K12" i="3"/>
  <c r="U12" i="3" s="1"/>
  <c r="G7" i="3"/>
  <c r="K7" i="3"/>
  <c r="U7" i="3" s="1"/>
  <c r="G13" i="3"/>
  <c r="K13" i="3"/>
  <c r="U13" i="3" s="1"/>
  <c r="K17" i="3"/>
  <c r="U17" i="3" s="1"/>
  <c r="G17" i="3"/>
  <c r="L17" i="3" l="1"/>
  <c r="V17" i="3" s="1"/>
  <c r="Q17" i="3"/>
  <c r="L24" i="3"/>
  <c r="V24" i="3" s="1"/>
  <c r="Q24" i="3"/>
  <c r="L20" i="3"/>
  <c r="V20" i="3" s="1"/>
  <c r="Q20" i="3"/>
  <c r="L22" i="3"/>
  <c r="V22" i="3" s="1"/>
  <c r="Q22" i="3"/>
  <c r="L18" i="3"/>
  <c r="V18" i="3" s="1"/>
  <c r="Q18" i="3"/>
  <c r="L13" i="3"/>
  <c r="V13" i="3" s="1"/>
  <c r="Q13" i="3"/>
  <c r="L7" i="3"/>
  <c r="V7" i="3" s="1"/>
  <c r="Q7" i="3"/>
  <c r="L12" i="3"/>
  <c r="V12" i="3" s="1"/>
  <c r="Q12" i="3"/>
  <c r="L11" i="3"/>
  <c r="V11" i="3" s="1"/>
  <c r="Q11" i="3"/>
  <c r="L9" i="3"/>
  <c r="V9" i="3" s="1"/>
  <c r="Q9" i="3"/>
  <c r="L15" i="3"/>
  <c r="V15" i="3" s="1"/>
  <c r="Q15" i="3"/>
  <c r="Q5" i="3"/>
  <c r="L5" i="3"/>
  <c r="V5" i="3" s="1"/>
</calcChain>
</file>

<file path=xl/sharedStrings.xml><?xml version="1.0" encoding="utf-8"?>
<sst xmlns="http://schemas.openxmlformats.org/spreadsheetml/2006/main" count="68" uniqueCount="18">
  <si>
    <t>Nikola Milosevic</t>
  </si>
  <si>
    <t>Machine Operator</t>
  </si>
  <si>
    <t>XX</t>
  </si>
  <si>
    <t>Doprinosi na zarade na teret zaposlenog</t>
  </si>
  <si>
    <t xml:space="preserve">Bruto zarada </t>
  </si>
  <si>
    <t>Doprinosi na zarade na teret poslodavca</t>
  </si>
  <si>
    <t>Ukupni izdatak</t>
  </si>
  <si>
    <t>Neto</t>
  </si>
  <si>
    <t>Ime i prezime</t>
  </si>
  <si>
    <t>Pozicija</t>
  </si>
  <si>
    <t>Kurs:</t>
  </si>
  <si>
    <t>ZZ</t>
  </si>
  <si>
    <t>Montly RSD</t>
  </si>
  <si>
    <t>Annualy RSD</t>
  </si>
  <si>
    <t>Montly EUR</t>
  </si>
  <si>
    <t>Annualy EUR</t>
  </si>
  <si>
    <t>Radnik sa minimalcem</t>
  </si>
  <si>
    <t>Zaposleni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</si>
</sst>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;[Red]#,##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/>
    <xf numFmtId="0" fontId="2" fillId="0" borderId="0" xfId="1" applyFont="1" applyFill="1" applyBorder="1" applyAlignment="1"/>
    <xf numFmtId="167" fontId="3" fillId="0" borderId="0" xfId="1" applyNumberFormat="1" applyFont="1" applyFill="1" applyBorder="1" applyAlignment="1">
      <alignment wrapText="1"/>
    </xf>
    <xf numFmtId="167" fontId="4" fillId="0" borderId="0" xfId="1" applyNumberFormat="1" applyFont="1" applyFill="1" applyBorder="1" applyAlignment="1">
      <alignment wrapText="1"/>
    </xf>
    <xf numFmtId="0" fontId="3" fillId="3" borderId="2" xfId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167" fontId="3" fillId="4" borderId="0" xfId="1" applyNumberFormat="1" applyFont="1" applyFill="1" applyBorder="1" applyAlignment="1">
      <alignment wrapText="1"/>
    </xf>
    <xf numFmtId="0" fontId="3" fillId="2" borderId="2" xfId="1" applyFont="1" applyFill="1" applyBorder="1" applyAlignment="1">
      <alignment wrapText="1"/>
    </xf>
    <xf numFmtId="0" fontId="6" fillId="0" borderId="0" xfId="1" applyFont="1" applyFill="1" applyBorder="1"/>
    <xf numFmtId="0" fontId="7" fillId="0" borderId="0" xfId="0" applyFont="1" applyFill="1" applyBorder="1"/>
    <xf numFmtId="167" fontId="7" fillId="4" borderId="0" xfId="1" applyNumberFormat="1" applyFont="1" applyFill="1" applyBorder="1" applyAlignment="1">
      <alignment wrapText="1"/>
    </xf>
    <xf numFmtId="167" fontId="7" fillId="0" borderId="0" xfId="1" applyNumberFormat="1" applyFont="1" applyFill="1" applyBorder="1" applyAlignment="1">
      <alignment wrapText="1"/>
    </xf>
    <xf numFmtId="0" fontId="6" fillId="0" borderId="0" xfId="1" applyFont="1" applyFill="1" applyBorder="1" applyAlignment="1"/>
    <xf numFmtId="0" fontId="2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6"/>
  <sheetViews>
    <sheetView tabSelected="1" workbookViewId="0">
      <selection activeCell="I10" sqref="I10"/>
    </sheetView>
  </sheetViews>
  <sheetFormatPr defaultColWidth="15.140625" defaultRowHeight="15" customHeight="1" x14ac:dyDescent="0.2"/>
  <cols>
    <col min="1" max="1" width="18.28515625" style="3" customWidth="1"/>
    <col min="2" max="2" width="21" style="3" bestFit="1" customWidth="1"/>
    <col min="3" max="3" width="6.5703125" style="3" bestFit="1" customWidth="1"/>
    <col min="4" max="4" width="16.5703125" style="3" customWidth="1"/>
    <col min="5" max="5" width="10" style="3" bestFit="1" customWidth="1"/>
    <col min="6" max="6" width="18.7109375" style="3" customWidth="1"/>
    <col min="7" max="7" width="11.5703125" style="3" bestFit="1" customWidth="1"/>
    <col min="8" max="8" width="6.28515625" style="3" customWidth="1"/>
    <col min="9" max="9" width="12.140625" style="3" customWidth="1"/>
    <col min="10" max="10" width="5.7109375" style="3" bestFit="1" customWidth="1"/>
    <col min="11" max="11" width="15" style="3" customWidth="1"/>
    <col min="12" max="12" width="8.5703125" style="3" customWidth="1"/>
    <col min="13" max="13" width="9.5703125" style="3" customWidth="1"/>
    <col min="14" max="14" width="12.28515625" style="3" customWidth="1"/>
    <col min="15" max="15" width="7.85546875" style="3" bestFit="1" customWidth="1"/>
    <col min="16" max="16" width="12.7109375" style="3" customWidth="1"/>
    <col min="17" max="17" width="11.5703125" style="3" bestFit="1" customWidth="1"/>
    <col min="18" max="18" width="5.7109375" style="3" bestFit="1" customWidth="1"/>
    <col min="19" max="19" width="13" style="3" customWidth="1"/>
    <col min="20" max="20" width="5.7109375" style="3" bestFit="1" customWidth="1"/>
    <col min="21" max="21" width="10.7109375" style="3" customWidth="1"/>
    <col min="22" max="22" width="11.5703125" style="3" bestFit="1" customWidth="1"/>
    <col min="23" max="16384" width="15.140625" style="3"/>
  </cols>
  <sheetData>
    <row r="1" spans="1:22" ht="15.75" customHeight="1" x14ac:dyDescent="0.2">
      <c r="A1" s="2"/>
      <c r="B1" s="2" t="s">
        <v>10</v>
      </c>
      <c r="C1" s="2">
        <v>120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15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15.75" customHeight="1" x14ac:dyDescent="0.2">
      <c r="A3" s="16" t="s">
        <v>17</v>
      </c>
      <c r="B3" s="16"/>
      <c r="C3" s="17" t="s">
        <v>12</v>
      </c>
      <c r="D3" s="17"/>
      <c r="E3" s="17"/>
      <c r="F3" s="17"/>
      <c r="G3" s="17"/>
      <c r="H3" s="15" t="s">
        <v>14</v>
      </c>
      <c r="I3" s="15"/>
      <c r="J3" s="15"/>
      <c r="K3" s="15"/>
      <c r="L3" s="15"/>
      <c r="M3" s="17" t="s">
        <v>13</v>
      </c>
      <c r="N3" s="17"/>
      <c r="O3" s="17"/>
      <c r="P3" s="17"/>
      <c r="Q3" s="17"/>
      <c r="R3" s="15" t="s">
        <v>15</v>
      </c>
      <c r="S3" s="15"/>
      <c r="T3" s="15"/>
      <c r="U3" s="15"/>
      <c r="V3" s="15"/>
    </row>
    <row r="4" spans="1:22" s="1" customFormat="1" ht="48" x14ac:dyDescent="0.2">
      <c r="A4" s="9" t="s">
        <v>9</v>
      </c>
      <c r="B4" s="9" t="s">
        <v>8</v>
      </c>
      <c r="C4" s="6" t="s">
        <v>7</v>
      </c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7" t="s">
        <v>3</v>
      </c>
      <c r="J4" s="7" t="s">
        <v>4</v>
      </c>
      <c r="K4" s="7" t="s">
        <v>5</v>
      </c>
      <c r="L4" s="7" t="s">
        <v>6</v>
      </c>
      <c r="M4" s="6" t="s">
        <v>7</v>
      </c>
      <c r="N4" s="6" t="s">
        <v>3</v>
      </c>
      <c r="O4" s="6" t="s">
        <v>4</v>
      </c>
      <c r="P4" s="6" t="s">
        <v>5</v>
      </c>
      <c r="Q4" s="6" t="s">
        <v>6</v>
      </c>
      <c r="R4" s="7" t="s">
        <v>7</v>
      </c>
      <c r="S4" s="7" t="s">
        <v>3</v>
      </c>
      <c r="T4" s="7" t="s">
        <v>4</v>
      </c>
      <c r="U4" s="7" t="s">
        <v>5</v>
      </c>
      <c r="V4" s="7" t="s">
        <v>6</v>
      </c>
    </row>
    <row r="5" spans="1:22" s="14" customFormat="1" ht="15.75" customHeight="1" x14ac:dyDescent="0.2">
      <c r="A5" s="10" t="s">
        <v>2</v>
      </c>
      <c r="B5" s="11" t="s">
        <v>16</v>
      </c>
      <c r="C5" s="12">
        <f>131*176</f>
        <v>23056</v>
      </c>
      <c r="D5" s="13">
        <f>+E5-C5</f>
        <v>8152.2738944365228</v>
      </c>
      <c r="E5" s="13">
        <f>+(C5-1179)/0.701</f>
        <v>31208.273894436523</v>
      </c>
      <c r="F5" s="13">
        <f>+E5*17.9%</f>
        <v>5586.2810271041371</v>
      </c>
      <c r="G5" s="13">
        <f>+F5+E5</f>
        <v>36794.554921540657</v>
      </c>
      <c r="H5" s="13">
        <f>+C5/$C$1</f>
        <v>192.13333333333333</v>
      </c>
      <c r="I5" s="13">
        <f>+D5/$C$1</f>
        <v>67.935615786971027</v>
      </c>
      <c r="J5" s="13">
        <f>+E5/$C$1</f>
        <v>260.06894912030435</v>
      </c>
      <c r="K5" s="13">
        <f>+F5/$C$1</f>
        <v>46.552341892534479</v>
      </c>
      <c r="L5" s="13">
        <f>+G5/$C$1</f>
        <v>306.62129101283881</v>
      </c>
      <c r="M5" s="13">
        <f>+C5*12</f>
        <v>276672</v>
      </c>
      <c r="N5" s="13">
        <f t="shared" ref="N5:P5" si="0">+D5*12</f>
        <v>97827.286733238274</v>
      </c>
      <c r="O5" s="13">
        <f t="shared" si="0"/>
        <v>374499.28673323826</v>
      </c>
      <c r="P5" s="13">
        <f t="shared" si="0"/>
        <v>67035.372325249642</v>
      </c>
      <c r="Q5" s="13">
        <f>+G5*12</f>
        <v>441534.65905848786</v>
      </c>
      <c r="R5" s="13">
        <f>+H5*12</f>
        <v>2305.6</v>
      </c>
      <c r="S5" s="13">
        <f t="shared" ref="S5:V5" si="1">+I5*12</f>
        <v>815.22738944365233</v>
      </c>
      <c r="T5" s="13">
        <f t="shared" si="1"/>
        <v>3120.8273894436525</v>
      </c>
      <c r="U5" s="13">
        <f t="shared" si="1"/>
        <v>558.62810271041371</v>
      </c>
      <c r="V5" s="13">
        <f t="shared" si="1"/>
        <v>3679.4554921540657</v>
      </c>
    </row>
    <row r="6" spans="1:22" ht="15.75" customHeight="1" x14ac:dyDescent="0.2">
      <c r="A6" s="2" t="s">
        <v>2</v>
      </c>
      <c r="B6" s="3" t="s">
        <v>11</v>
      </c>
      <c r="C6" s="8">
        <v>30000</v>
      </c>
      <c r="D6" s="4">
        <f t="shared" ref="D6:D24" si="2">+E6-C6</f>
        <v>11114.122681883026</v>
      </c>
      <c r="E6" s="5">
        <f t="shared" ref="E6:E24" si="3">+(C6-1179)/0.701</f>
        <v>41114.122681883026</v>
      </c>
      <c r="F6" s="5">
        <f t="shared" ref="F6:F24" si="4">+E6*17.9%</f>
        <v>7359.4279600570617</v>
      </c>
      <c r="G6" s="4">
        <f t="shared" ref="G6:G24" si="5">+F6+E6</f>
        <v>48473.550641940084</v>
      </c>
      <c r="H6" s="5">
        <f>+C6/$C$1</f>
        <v>250</v>
      </c>
      <c r="I6" s="5">
        <f>+D6/$C$1</f>
        <v>92.61768901569188</v>
      </c>
      <c r="J6" s="5">
        <f>+E6/$C$1</f>
        <v>342.61768901569189</v>
      </c>
      <c r="K6" s="5">
        <f>+F6/$C$1</f>
        <v>61.328566333808844</v>
      </c>
      <c r="L6" s="5">
        <f>+G6/$C$1</f>
        <v>403.94625534950069</v>
      </c>
      <c r="M6" s="5">
        <f t="shared" ref="M6:M24" si="6">+C6*12</f>
        <v>360000</v>
      </c>
      <c r="N6" s="5">
        <f t="shared" ref="N6:N24" si="7">+D6*12</f>
        <v>133369.47218259631</v>
      </c>
      <c r="O6" s="5">
        <f t="shared" ref="O6:O24" si="8">+E6*12</f>
        <v>493369.47218259634</v>
      </c>
      <c r="P6" s="5">
        <f t="shared" ref="P6:P24" si="9">+F6*12</f>
        <v>88313.135520684737</v>
      </c>
      <c r="Q6" s="5">
        <f t="shared" ref="Q6:Q24" si="10">+G6*12</f>
        <v>581682.60770328098</v>
      </c>
      <c r="R6" s="5">
        <f t="shared" ref="R6:R24" si="11">+H6*12</f>
        <v>3000</v>
      </c>
      <c r="S6" s="5">
        <f t="shared" ref="S6:S24" si="12">+I6*12</f>
        <v>1111.4122681883025</v>
      </c>
      <c r="T6" s="5">
        <f t="shared" ref="T6:T24" si="13">+J6*12</f>
        <v>4111.4122681883027</v>
      </c>
      <c r="U6" s="5">
        <f t="shared" ref="U6:U24" si="14">+K6*12</f>
        <v>735.9427960057061</v>
      </c>
      <c r="V6" s="5">
        <f t="shared" ref="V6:V23" si="15">+L6*12</f>
        <v>4847.3550641940083</v>
      </c>
    </row>
    <row r="7" spans="1:22" ht="15.75" customHeight="1" x14ac:dyDescent="0.2">
      <c r="A7" s="2" t="s">
        <v>2</v>
      </c>
      <c r="B7" s="3" t="s">
        <v>11</v>
      </c>
      <c r="C7" s="8">
        <v>35000</v>
      </c>
      <c r="D7" s="4">
        <f t="shared" si="2"/>
        <v>13246.790299572043</v>
      </c>
      <c r="E7" s="5">
        <f t="shared" si="3"/>
        <v>48246.790299572043</v>
      </c>
      <c r="F7" s="5">
        <f t="shared" si="4"/>
        <v>8636.1754636233945</v>
      </c>
      <c r="G7" s="4">
        <f t="shared" si="5"/>
        <v>56882.96576319544</v>
      </c>
      <c r="H7" s="5">
        <f>+C7/$C$1</f>
        <v>291.66666666666669</v>
      </c>
      <c r="I7" s="5">
        <f>+D7/$C$1</f>
        <v>110.38991916310036</v>
      </c>
      <c r="J7" s="5">
        <f>+E7/$C$1</f>
        <v>402.05658582976702</v>
      </c>
      <c r="K7" s="5">
        <f>+F7/$C$1</f>
        <v>71.968128863528293</v>
      </c>
      <c r="L7" s="5">
        <f>+G7/$C$1</f>
        <v>474.02471469329532</v>
      </c>
      <c r="M7" s="5">
        <f t="shared" si="6"/>
        <v>420000</v>
      </c>
      <c r="N7" s="5">
        <f t="shared" si="7"/>
        <v>158961.48359486452</v>
      </c>
      <c r="O7" s="5">
        <f t="shared" si="8"/>
        <v>578961.48359486449</v>
      </c>
      <c r="P7" s="5">
        <f t="shared" si="9"/>
        <v>103634.10556348073</v>
      </c>
      <c r="Q7" s="5">
        <f t="shared" si="10"/>
        <v>682595.58915834525</v>
      </c>
      <c r="R7" s="5">
        <f t="shared" si="11"/>
        <v>3500</v>
      </c>
      <c r="S7" s="5">
        <f t="shared" si="12"/>
        <v>1324.6790299572044</v>
      </c>
      <c r="T7" s="5">
        <f t="shared" si="13"/>
        <v>4824.679029957204</v>
      </c>
      <c r="U7" s="5">
        <f t="shared" si="14"/>
        <v>863.61754636233945</v>
      </c>
      <c r="V7" s="5">
        <f t="shared" si="15"/>
        <v>5688.2965763195443</v>
      </c>
    </row>
    <row r="8" spans="1:22" ht="15.75" customHeight="1" x14ac:dyDescent="0.2">
      <c r="A8" s="2" t="s">
        <v>2</v>
      </c>
      <c r="B8" s="3" t="s">
        <v>11</v>
      </c>
      <c r="C8" s="8">
        <v>40000</v>
      </c>
      <c r="D8" s="4">
        <f t="shared" si="2"/>
        <v>15379.457917261061</v>
      </c>
      <c r="E8" s="5">
        <f t="shared" si="3"/>
        <v>55379.457917261061</v>
      </c>
      <c r="F8" s="5">
        <f t="shared" si="4"/>
        <v>9912.9229671897301</v>
      </c>
      <c r="G8" s="4">
        <f t="shared" si="5"/>
        <v>65292.380884450788</v>
      </c>
      <c r="H8" s="5">
        <f>+C8/$C$1</f>
        <v>333.33333333333331</v>
      </c>
      <c r="I8" s="5">
        <f>+D8/$C$1</f>
        <v>128.16214931050885</v>
      </c>
      <c r="J8" s="5">
        <f>+E8/$C$1</f>
        <v>461.49548264384219</v>
      </c>
      <c r="K8" s="5">
        <f>+F8/$C$1</f>
        <v>82.607691393247748</v>
      </c>
      <c r="L8" s="5">
        <f>+G8/$C$1</f>
        <v>544.10317403708984</v>
      </c>
      <c r="M8" s="5">
        <f t="shared" si="6"/>
        <v>480000</v>
      </c>
      <c r="N8" s="5">
        <f t="shared" si="7"/>
        <v>184553.49500713273</v>
      </c>
      <c r="O8" s="5">
        <f t="shared" si="8"/>
        <v>664553.49500713276</v>
      </c>
      <c r="P8" s="5">
        <f t="shared" si="9"/>
        <v>118955.07560627676</v>
      </c>
      <c r="Q8" s="5">
        <f t="shared" si="10"/>
        <v>783508.57061340939</v>
      </c>
      <c r="R8" s="5">
        <f t="shared" si="11"/>
        <v>4000</v>
      </c>
      <c r="S8" s="5">
        <f t="shared" si="12"/>
        <v>1537.9457917261061</v>
      </c>
      <c r="T8" s="5">
        <f t="shared" si="13"/>
        <v>5537.9457917261061</v>
      </c>
      <c r="U8" s="5">
        <f t="shared" si="14"/>
        <v>991.29229671897292</v>
      </c>
      <c r="V8" s="5">
        <f t="shared" si="15"/>
        <v>6529.2380884450777</v>
      </c>
    </row>
    <row r="9" spans="1:22" ht="15.75" customHeight="1" x14ac:dyDescent="0.2">
      <c r="A9" s="2" t="s">
        <v>2</v>
      </c>
      <c r="B9" s="3" t="s">
        <v>11</v>
      </c>
      <c r="C9" s="8">
        <v>45000</v>
      </c>
      <c r="D9" s="4">
        <f t="shared" si="2"/>
        <v>17512.125534950072</v>
      </c>
      <c r="E9" s="5">
        <f t="shared" si="3"/>
        <v>62512.125534950072</v>
      </c>
      <c r="F9" s="5">
        <f t="shared" si="4"/>
        <v>11189.670470756062</v>
      </c>
      <c r="G9" s="4">
        <f t="shared" si="5"/>
        <v>73701.796005706128</v>
      </c>
      <c r="H9" s="5">
        <f>+C9/$C$1</f>
        <v>375</v>
      </c>
      <c r="I9" s="5">
        <f>+D9/$C$1</f>
        <v>145.93437945791726</v>
      </c>
      <c r="J9" s="5">
        <f>+E9/$C$1</f>
        <v>520.93437945791732</v>
      </c>
      <c r="K9" s="5">
        <f>+F9/$C$1</f>
        <v>93.24725392296719</v>
      </c>
      <c r="L9" s="5">
        <f>+G9/$C$1</f>
        <v>614.18163338088436</v>
      </c>
      <c r="M9" s="5">
        <f t="shared" si="6"/>
        <v>540000</v>
      </c>
      <c r="N9" s="5">
        <f t="shared" si="7"/>
        <v>210145.50641940086</v>
      </c>
      <c r="O9" s="5">
        <f t="shared" si="8"/>
        <v>750145.50641940092</v>
      </c>
      <c r="P9" s="5">
        <f t="shared" si="9"/>
        <v>134276.04564907274</v>
      </c>
      <c r="Q9" s="5">
        <f t="shared" si="10"/>
        <v>884421.55206847354</v>
      </c>
      <c r="R9" s="5">
        <f t="shared" si="11"/>
        <v>4500</v>
      </c>
      <c r="S9" s="5">
        <f t="shared" si="12"/>
        <v>1751.2125534950071</v>
      </c>
      <c r="T9" s="5">
        <f t="shared" si="13"/>
        <v>6251.2125534950083</v>
      </c>
      <c r="U9" s="5">
        <f t="shared" si="14"/>
        <v>1118.9670470756064</v>
      </c>
      <c r="V9" s="5">
        <f t="shared" si="15"/>
        <v>7370.1796005706128</v>
      </c>
    </row>
    <row r="10" spans="1:22" s="14" customFormat="1" ht="15.75" customHeight="1" x14ac:dyDescent="0.2">
      <c r="A10" s="11" t="s">
        <v>1</v>
      </c>
      <c r="B10" s="11" t="s">
        <v>0</v>
      </c>
      <c r="C10" s="12">
        <f>400*123.5</f>
        <v>49400</v>
      </c>
      <c r="D10" s="13">
        <f t="shared" si="2"/>
        <v>19388.873038516409</v>
      </c>
      <c r="E10" s="13">
        <f t="shared" si="3"/>
        <v>68788.873038516409</v>
      </c>
      <c r="F10" s="13">
        <f t="shared" si="4"/>
        <v>12313.208273894437</v>
      </c>
      <c r="G10" s="13">
        <f t="shared" si="5"/>
        <v>81102.081312410854</v>
      </c>
      <c r="H10" s="13">
        <f>+C10/$C$1</f>
        <v>411.66666666666669</v>
      </c>
      <c r="I10" s="13">
        <f>+D10/$C$1</f>
        <v>161.57394198763674</v>
      </c>
      <c r="J10" s="13">
        <f>+E10/$C$1</f>
        <v>573.2406086543034</v>
      </c>
      <c r="K10" s="13">
        <f>+F10/$C$1</f>
        <v>102.6100689491203</v>
      </c>
      <c r="L10" s="13">
        <f>+G10/$C$1</f>
        <v>675.85067760342383</v>
      </c>
      <c r="M10" s="13">
        <f t="shared" si="6"/>
        <v>592800</v>
      </c>
      <c r="N10" s="13">
        <f t="shared" si="7"/>
        <v>232666.47646219691</v>
      </c>
      <c r="O10" s="13">
        <f t="shared" si="8"/>
        <v>825466.47646219691</v>
      </c>
      <c r="P10" s="13">
        <f t="shared" si="9"/>
        <v>147758.49928673325</v>
      </c>
      <c r="Q10" s="13">
        <f t="shared" si="10"/>
        <v>973224.97574893024</v>
      </c>
      <c r="R10" s="13">
        <f t="shared" si="11"/>
        <v>4940</v>
      </c>
      <c r="S10" s="13">
        <f t="shared" si="12"/>
        <v>1938.8873038516408</v>
      </c>
      <c r="T10" s="13">
        <f t="shared" si="13"/>
        <v>6878.8873038516413</v>
      </c>
      <c r="U10" s="13">
        <f t="shared" si="14"/>
        <v>1231.3208273894436</v>
      </c>
      <c r="V10" s="13">
        <f t="shared" si="15"/>
        <v>8110.2081312410864</v>
      </c>
    </row>
    <row r="11" spans="1:22" ht="15.75" customHeight="1" x14ac:dyDescent="0.2">
      <c r="A11" s="2" t="s">
        <v>2</v>
      </c>
      <c r="B11" s="3" t="s">
        <v>11</v>
      </c>
      <c r="C11" s="8">
        <v>55000</v>
      </c>
      <c r="D11" s="4">
        <f t="shared" si="2"/>
        <v>21777.460770328107</v>
      </c>
      <c r="E11" s="5">
        <f t="shared" si="3"/>
        <v>76777.460770328107</v>
      </c>
      <c r="F11" s="5">
        <f t="shared" si="4"/>
        <v>13743.165477888731</v>
      </c>
      <c r="G11" s="4">
        <f t="shared" si="5"/>
        <v>90520.626248216839</v>
      </c>
      <c r="H11" s="5">
        <f>+C11/$C$1</f>
        <v>458.33333333333331</v>
      </c>
      <c r="I11" s="5">
        <f>+D11/$C$1</f>
        <v>181.47883975273422</v>
      </c>
      <c r="J11" s="5">
        <f>+E11/$C$1</f>
        <v>639.81217308606756</v>
      </c>
      <c r="K11" s="5">
        <f>+F11/$C$1</f>
        <v>114.5263789824061</v>
      </c>
      <c r="L11" s="5">
        <f>+G11/$C$1</f>
        <v>754.33855206847363</v>
      </c>
      <c r="M11" s="5">
        <f t="shared" si="6"/>
        <v>660000</v>
      </c>
      <c r="N11" s="5">
        <f t="shared" si="7"/>
        <v>261329.52924393729</v>
      </c>
      <c r="O11" s="5">
        <f t="shared" si="8"/>
        <v>921329.52924393723</v>
      </c>
      <c r="P11" s="5">
        <f t="shared" si="9"/>
        <v>164917.98573466478</v>
      </c>
      <c r="Q11" s="5">
        <f t="shared" si="10"/>
        <v>1086247.5149786021</v>
      </c>
      <c r="R11" s="5">
        <f t="shared" si="11"/>
        <v>5500</v>
      </c>
      <c r="S11" s="5">
        <f t="shared" si="12"/>
        <v>2177.7460770328107</v>
      </c>
      <c r="T11" s="5">
        <f t="shared" si="13"/>
        <v>7677.7460770328107</v>
      </c>
      <c r="U11" s="5">
        <f t="shared" si="14"/>
        <v>1374.3165477888733</v>
      </c>
      <c r="V11" s="5">
        <f t="shared" si="15"/>
        <v>9052.0626248216831</v>
      </c>
    </row>
    <row r="12" spans="1:22" ht="15.75" customHeight="1" x14ac:dyDescent="0.2">
      <c r="A12" s="2" t="s">
        <v>2</v>
      </c>
      <c r="B12" s="3" t="s">
        <v>11</v>
      </c>
      <c r="C12" s="8">
        <v>60000</v>
      </c>
      <c r="D12" s="4">
        <f t="shared" si="2"/>
        <v>23910.128388017125</v>
      </c>
      <c r="E12" s="5">
        <f t="shared" si="3"/>
        <v>83910.128388017125</v>
      </c>
      <c r="F12" s="5">
        <f t="shared" si="4"/>
        <v>15019.912981455065</v>
      </c>
      <c r="G12" s="4">
        <f t="shared" si="5"/>
        <v>98930.041369472194</v>
      </c>
      <c r="H12" s="5">
        <f>+C12/$C$1</f>
        <v>500</v>
      </c>
      <c r="I12" s="5">
        <f>+D12/$C$1</f>
        <v>199.25106990014271</v>
      </c>
      <c r="J12" s="5">
        <f>+E12/$C$1</f>
        <v>699.25106990014274</v>
      </c>
      <c r="K12" s="5">
        <f>+F12/$C$1</f>
        <v>125.16594151212554</v>
      </c>
      <c r="L12" s="5">
        <f>+G12/$C$1</f>
        <v>824.41701141226827</v>
      </c>
      <c r="M12" s="5">
        <f t="shared" si="6"/>
        <v>720000</v>
      </c>
      <c r="N12" s="5">
        <f t="shared" si="7"/>
        <v>286921.5406562055</v>
      </c>
      <c r="O12" s="5">
        <f t="shared" si="8"/>
        <v>1006921.5406562055</v>
      </c>
      <c r="P12" s="5">
        <f t="shared" si="9"/>
        <v>180238.95577746077</v>
      </c>
      <c r="Q12" s="5">
        <f>+G12*12</f>
        <v>1187160.4964336664</v>
      </c>
      <c r="R12" s="5">
        <f t="shared" si="11"/>
        <v>6000</v>
      </c>
      <c r="S12" s="5">
        <f t="shared" si="12"/>
        <v>2391.0128388017124</v>
      </c>
      <c r="T12" s="5">
        <f t="shared" si="13"/>
        <v>8391.0128388017129</v>
      </c>
      <c r="U12" s="5">
        <f t="shared" si="14"/>
        <v>1501.9912981455066</v>
      </c>
      <c r="V12" s="5">
        <f t="shared" si="15"/>
        <v>9893.0041369472201</v>
      </c>
    </row>
    <row r="13" spans="1:22" ht="15.75" customHeight="1" x14ac:dyDescent="0.2">
      <c r="A13" s="2" t="s">
        <v>2</v>
      </c>
      <c r="B13" s="3" t="s">
        <v>11</v>
      </c>
      <c r="C13" s="8">
        <v>65000</v>
      </c>
      <c r="D13" s="4">
        <f t="shared" si="2"/>
        <v>26042.796005706143</v>
      </c>
      <c r="E13" s="5">
        <f t="shared" si="3"/>
        <v>91042.796005706143</v>
      </c>
      <c r="F13" s="5">
        <f t="shared" si="4"/>
        <v>16296.660485021399</v>
      </c>
      <c r="G13" s="4">
        <f t="shared" si="5"/>
        <v>107339.45649072755</v>
      </c>
      <c r="H13" s="5">
        <f>+C13/$C$1</f>
        <v>541.66666666666663</v>
      </c>
      <c r="I13" s="5">
        <f>+D13/$C$1</f>
        <v>217.0233000475512</v>
      </c>
      <c r="J13" s="5">
        <f>+E13/$C$1</f>
        <v>758.6899667142178</v>
      </c>
      <c r="K13" s="5">
        <f>+F13/$C$1</f>
        <v>135.80550404184498</v>
      </c>
      <c r="L13" s="5">
        <f>+G13/$C$1</f>
        <v>894.4954707560629</v>
      </c>
      <c r="M13" s="5">
        <f t="shared" si="6"/>
        <v>780000</v>
      </c>
      <c r="N13" s="5">
        <f t="shared" si="7"/>
        <v>312513.55206847371</v>
      </c>
      <c r="O13" s="5">
        <f t="shared" si="8"/>
        <v>1092513.5520684738</v>
      </c>
      <c r="P13" s="5">
        <f t="shared" si="9"/>
        <v>195559.92582025679</v>
      </c>
      <c r="Q13" s="5">
        <f t="shared" si="10"/>
        <v>1288073.4778887306</v>
      </c>
      <c r="R13" s="5">
        <f t="shared" si="11"/>
        <v>6500</v>
      </c>
      <c r="S13" s="5">
        <f t="shared" si="12"/>
        <v>2604.2796005706145</v>
      </c>
      <c r="T13" s="5">
        <f t="shared" si="13"/>
        <v>9104.2796005706132</v>
      </c>
      <c r="U13" s="5">
        <f t="shared" si="14"/>
        <v>1629.6660485021398</v>
      </c>
      <c r="V13" s="5">
        <f t="shared" si="15"/>
        <v>10733.945649072755</v>
      </c>
    </row>
    <row r="14" spans="1:22" ht="15.75" customHeight="1" x14ac:dyDescent="0.2">
      <c r="A14" s="2" t="s">
        <v>2</v>
      </c>
      <c r="B14" s="3" t="s">
        <v>11</v>
      </c>
      <c r="C14" s="8">
        <v>70000</v>
      </c>
      <c r="D14" s="4">
        <f t="shared" si="2"/>
        <v>28175.463623395161</v>
      </c>
      <c r="E14" s="5">
        <f t="shared" si="3"/>
        <v>98175.463623395161</v>
      </c>
      <c r="F14" s="5">
        <f t="shared" si="4"/>
        <v>17573.407988587733</v>
      </c>
      <c r="G14" s="4">
        <f t="shared" si="5"/>
        <v>115748.87161198289</v>
      </c>
      <c r="H14" s="5">
        <f>+C14/$C$1</f>
        <v>583.33333333333337</v>
      </c>
      <c r="I14" s="5">
        <f>+D14/$C$1</f>
        <v>234.79553019495967</v>
      </c>
      <c r="J14" s="5">
        <f>+E14/$C$1</f>
        <v>818.12886352829298</v>
      </c>
      <c r="K14" s="5">
        <f>+F14/$C$1</f>
        <v>146.44506657156444</v>
      </c>
      <c r="L14" s="5">
        <f>+G14/$C$1</f>
        <v>964.57393009985742</v>
      </c>
      <c r="M14" s="5">
        <f t="shared" si="6"/>
        <v>840000</v>
      </c>
      <c r="N14" s="5">
        <f t="shared" si="7"/>
        <v>338105.56348074193</v>
      </c>
      <c r="O14" s="5">
        <f t="shared" si="8"/>
        <v>1178105.5634807418</v>
      </c>
      <c r="P14" s="5">
        <f t="shared" si="9"/>
        <v>210880.89586305281</v>
      </c>
      <c r="Q14" s="5">
        <f t="shared" si="10"/>
        <v>1388986.4593437947</v>
      </c>
      <c r="R14" s="5">
        <f t="shared" si="11"/>
        <v>7000</v>
      </c>
      <c r="S14" s="5">
        <f t="shared" si="12"/>
        <v>2817.5463623395162</v>
      </c>
      <c r="T14" s="5">
        <f t="shared" si="13"/>
        <v>9817.5463623395153</v>
      </c>
      <c r="U14" s="5">
        <f t="shared" si="14"/>
        <v>1757.3407988587733</v>
      </c>
      <c r="V14" s="5">
        <f t="shared" si="15"/>
        <v>11574.887161198289</v>
      </c>
    </row>
    <row r="15" spans="1:22" ht="15.75" customHeight="1" x14ac:dyDescent="0.2">
      <c r="A15" s="2" t="s">
        <v>2</v>
      </c>
      <c r="B15" s="3" t="s">
        <v>11</v>
      </c>
      <c r="C15" s="8">
        <v>75000</v>
      </c>
      <c r="D15" s="4">
        <f t="shared" si="2"/>
        <v>30308.131241084178</v>
      </c>
      <c r="E15" s="5">
        <f t="shared" si="3"/>
        <v>105308.13124108418</v>
      </c>
      <c r="F15" s="5">
        <f t="shared" si="4"/>
        <v>18850.155492154066</v>
      </c>
      <c r="G15" s="4">
        <f t="shared" si="5"/>
        <v>124158.28673323824</v>
      </c>
      <c r="H15" s="5">
        <f>+C15/$C$1</f>
        <v>625</v>
      </c>
      <c r="I15" s="5">
        <f>+D15/$C$1</f>
        <v>252.56776034236816</v>
      </c>
      <c r="J15" s="5">
        <f>+E15/$C$1</f>
        <v>877.56776034236816</v>
      </c>
      <c r="K15" s="5">
        <f>+F15/$C$1</f>
        <v>157.08462910128389</v>
      </c>
      <c r="L15" s="5">
        <f>+G15/$C$1</f>
        <v>1034.6523894436521</v>
      </c>
      <c r="M15" s="5">
        <f t="shared" si="6"/>
        <v>900000</v>
      </c>
      <c r="N15" s="5">
        <f t="shared" si="7"/>
        <v>363697.57489301014</v>
      </c>
      <c r="O15" s="5">
        <f t="shared" si="8"/>
        <v>1263697.5748930101</v>
      </c>
      <c r="P15" s="5">
        <f t="shared" si="9"/>
        <v>226201.8659058488</v>
      </c>
      <c r="Q15" s="5">
        <f t="shared" si="10"/>
        <v>1489899.4407988589</v>
      </c>
      <c r="R15" s="5">
        <f t="shared" si="11"/>
        <v>7500</v>
      </c>
      <c r="S15" s="5">
        <f t="shared" si="12"/>
        <v>3030.8131241084179</v>
      </c>
      <c r="T15" s="5">
        <f t="shared" si="13"/>
        <v>10530.813124108417</v>
      </c>
      <c r="U15" s="5">
        <f t="shared" si="14"/>
        <v>1885.0155492154067</v>
      </c>
      <c r="V15" s="5">
        <f t="shared" si="15"/>
        <v>12415.828673323824</v>
      </c>
    </row>
    <row r="16" spans="1:22" ht="15.75" customHeight="1" x14ac:dyDescent="0.2">
      <c r="A16" s="2" t="s">
        <v>2</v>
      </c>
      <c r="B16" s="3" t="s">
        <v>11</v>
      </c>
      <c r="C16" s="8">
        <v>80000</v>
      </c>
      <c r="D16" s="4">
        <f t="shared" si="2"/>
        <v>32440.798858773182</v>
      </c>
      <c r="E16" s="5">
        <f>+(C16-1179)/0.701</f>
        <v>112440.79885877318</v>
      </c>
      <c r="F16" s="5">
        <f t="shared" si="4"/>
        <v>20126.9029957204</v>
      </c>
      <c r="G16" s="4">
        <f t="shared" si="5"/>
        <v>132567.70185449359</v>
      </c>
      <c r="H16" s="5">
        <f>+C16/$C$1</f>
        <v>666.66666666666663</v>
      </c>
      <c r="I16" s="5">
        <f>+D16/$C$1</f>
        <v>270.33999048977654</v>
      </c>
      <c r="J16" s="5">
        <f>+E16/$C$1</f>
        <v>937.00665715644323</v>
      </c>
      <c r="K16" s="5">
        <f>+F16/$C$1</f>
        <v>167.72419163100332</v>
      </c>
      <c r="L16" s="5">
        <f>+G16/$C$1</f>
        <v>1104.7308487874466</v>
      </c>
      <c r="M16" s="5">
        <f t="shared" si="6"/>
        <v>960000</v>
      </c>
      <c r="N16" s="5">
        <f t="shared" si="7"/>
        <v>389289.58630527818</v>
      </c>
      <c r="O16" s="5">
        <f t="shared" si="8"/>
        <v>1349289.5863052781</v>
      </c>
      <c r="P16" s="5">
        <f t="shared" si="9"/>
        <v>241522.83594864479</v>
      </c>
      <c r="Q16" s="5">
        <f t="shared" si="10"/>
        <v>1590812.422253923</v>
      </c>
      <c r="R16" s="5">
        <f t="shared" si="11"/>
        <v>8000</v>
      </c>
      <c r="S16" s="5">
        <f t="shared" si="12"/>
        <v>3244.0798858773187</v>
      </c>
      <c r="T16" s="5">
        <f t="shared" si="13"/>
        <v>11244.07988587732</v>
      </c>
      <c r="U16" s="5">
        <f t="shared" si="14"/>
        <v>2012.6902995720397</v>
      </c>
      <c r="V16" s="5">
        <f t="shared" si="15"/>
        <v>13256.770185449359</v>
      </c>
    </row>
    <row r="17" spans="1:22" ht="15.75" customHeight="1" x14ac:dyDescent="0.2">
      <c r="A17" s="2" t="s">
        <v>2</v>
      </c>
      <c r="B17" s="3" t="s">
        <v>11</v>
      </c>
      <c r="C17" s="8">
        <v>85000</v>
      </c>
      <c r="D17" s="4">
        <f t="shared" si="2"/>
        <v>34573.466476462199</v>
      </c>
      <c r="E17" s="5">
        <f t="shared" si="3"/>
        <v>119573.4664764622</v>
      </c>
      <c r="F17" s="5">
        <f t="shared" si="4"/>
        <v>21403.650499286734</v>
      </c>
      <c r="G17" s="4">
        <f t="shared" si="5"/>
        <v>140977.11697574894</v>
      </c>
      <c r="H17" s="5">
        <f>+C17/$C$1</f>
        <v>708.33333333333337</v>
      </c>
      <c r="I17" s="5">
        <f>+D17/$C$1</f>
        <v>288.11222063718498</v>
      </c>
      <c r="J17" s="5">
        <f>+E17/$C$1</f>
        <v>996.44555397051829</v>
      </c>
      <c r="K17" s="5">
        <f>+F17/$C$1</f>
        <v>178.36375416072278</v>
      </c>
      <c r="L17" s="5">
        <f>+G17/$C$1</f>
        <v>1174.8093081312411</v>
      </c>
      <c r="M17" s="5">
        <f t="shared" si="6"/>
        <v>1020000</v>
      </c>
      <c r="N17" s="5">
        <f t="shared" si="7"/>
        <v>414881.59771754639</v>
      </c>
      <c r="O17" s="5">
        <f t="shared" si="8"/>
        <v>1434881.5977175464</v>
      </c>
      <c r="P17" s="5">
        <f t="shared" si="9"/>
        <v>256843.80599144081</v>
      </c>
      <c r="Q17" s="5">
        <f t="shared" si="10"/>
        <v>1691725.4037089874</v>
      </c>
      <c r="R17" s="5">
        <f t="shared" si="11"/>
        <v>8500</v>
      </c>
      <c r="S17" s="5">
        <f t="shared" si="12"/>
        <v>3457.3466476462199</v>
      </c>
      <c r="T17" s="5">
        <f t="shared" si="13"/>
        <v>11957.34664764622</v>
      </c>
      <c r="U17" s="5">
        <f t="shared" si="14"/>
        <v>2140.3650499286732</v>
      </c>
      <c r="V17" s="5">
        <f t="shared" si="15"/>
        <v>14097.711697574894</v>
      </c>
    </row>
    <row r="18" spans="1:22" ht="15.75" customHeight="1" x14ac:dyDescent="0.2">
      <c r="A18" s="2" t="s">
        <v>2</v>
      </c>
      <c r="B18" s="3" t="s">
        <v>11</v>
      </c>
      <c r="C18" s="8">
        <v>90000</v>
      </c>
      <c r="D18" s="4">
        <f t="shared" si="2"/>
        <v>36706.134094151217</v>
      </c>
      <c r="E18" s="5">
        <f t="shared" si="3"/>
        <v>126706.13409415122</v>
      </c>
      <c r="F18" s="5">
        <f t="shared" si="4"/>
        <v>22680.398002853068</v>
      </c>
      <c r="G18" s="4">
        <f t="shared" si="5"/>
        <v>149386.5320970043</v>
      </c>
      <c r="H18" s="5">
        <f>+C18/$C$1</f>
        <v>750</v>
      </c>
      <c r="I18" s="5">
        <f>+D18/$C$1</f>
        <v>305.88445078459347</v>
      </c>
      <c r="J18" s="5">
        <f>+E18/$C$1</f>
        <v>1055.8844507845936</v>
      </c>
      <c r="K18" s="5">
        <f>+F18/$C$1</f>
        <v>189.00331669044223</v>
      </c>
      <c r="L18" s="5">
        <f>+G18/$C$1</f>
        <v>1244.8877674750358</v>
      </c>
      <c r="M18" s="5">
        <f t="shared" si="6"/>
        <v>1080000</v>
      </c>
      <c r="N18" s="5">
        <f t="shared" si="7"/>
        <v>440473.60912981461</v>
      </c>
      <c r="O18" s="5">
        <f t="shared" si="8"/>
        <v>1520473.6091298147</v>
      </c>
      <c r="P18" s="5">
        <f t="shared" si="9"/>
        <v>272164.77603423683</v>
      </c>
      <c r="Q18" s="5">
        <f t="shared" si="10"/>
        <v>1792638.3851640515</v>
      </c>
      <c r="R18" s="5">
        <f t="shared" si="11"/>
        <v>9000</v>
      </c>
      <c r="S18" s="5">
        <f t="shared" si="12"/>
        <v>3670.6134094151216</v>
      </c>
      <c r="T18" s="5">
        <f t="shared" si="13"/>
        <v>12670.613409415124</v>
      </c>
      <c r="U18" s="5">
        <f t="shared" si="14"/>
        <v>2268.0398002853067</v>
      </c>
      <c r="V18" s="5">
        <f t="shared" si="15"/>
        <v>14938.653209700431</v>
      </c>
    </row>
    <row r="19" spans="1:22" ht="15.75" customHeight="1" x14ac:dyDescent="0.2">
      <c r="A19" s="2" t="s">
        <v>2</v>
      </c>
      <c r="B19" s="3" t="s">
        <v>11</v>
      </c>
      <c r="C19" s="8">
        <v>95000</v>
      </c>
      <c r="D19" s="4">
        <f t="shared" si="2"/>
        <v>38838.801711840235</v>
      </c>
      <c r="E19" s="5">
        <f t="shared" si="3"/>
        <v>133838.80171184023</v>
      </c>
      <c r="F19" s="5">
        <f t="shared" si="4"/>
        <v>23957.145506419401</v>
      </c>
      <c r="G19" s="4">
        <f t="shared" si="5"/>
        <v>157795.94721825962</v>
      </c>
      <c r="H19" s="5">
        <f>+C19/$C$1</f>
        <v>791.66666666666663</v>
      </c>
      <c r="I19" s="5">
        <f>+D19/$C$1</f>
        <v>323.65668093200196</v>
      </c>
      <c r="J19" s="5">
        <f>+E19/$C$1</f>
        <v>1115.3233475986685</v>
      </c>
      <c r="K19" s="5">
        <f>+F19/$C$1</f>
        <v>199.64287922016169</v>
      </c>
      <c r="L19" s="5">
        <f>+G19/$C$1</f>
        <v>1314.9662268188301</v>
      </c>
      <c r="M19" s="5">
        <f t="shared" si="6"/>
        <v>1140000</v>
      </c>
      <c r="N19" s="5">
        <f t="shared" si="7"/>
        <v>466065.62054208282</v>
      </c>
      <c r="O19" s="5">
        <f t="shared" si="8"/>
        <v>1606065.6205420829</v>
      </c>
      <c r="P19" s="5">
        <f t="shared" si="9"/>
        <v>287485.74607703282</v>
      </c>
      <c r="Q19" s="5">
        <f t="shared" si="10"/>
        <v>1893551.3666191155</v>
      </c>
      <c r="R19" s="5">
        <f t="shared" si="11"/>
        <v>9500</v>
      </c>
      <c r="S19" s="5">
        <f t="shared" si="12"/>
        <v>3883.8801711840233</v>
      </c>
      <c r="T19" s="5">
        <f t="shared" si="13"/>
        <v>13383.880171184022</v>
      </c>
      <c r="U19" s="5">
        <f t="shared" si="14"/>
        <v>2395.7145506419401</v>
      </c>
      <c r="V19" s="5">
        <f t="shared" si="15"/>
        <v>15779.594721825961</v>
      </c>
    </row>
    <row r="20" spans="1:22" ht="15.75" customHeight="1" x14ac:dyDescent="0.2">
      <c r="A20" s="2" t="s">
        <v>2</v>
      </c>
      <c r="B20" s="3" t="s">
        <v>11</v>
      </c>
      <c r="C20" s="8">
        <v>100000</v>
      </c>
      <c r="D20" s="4">
        <f t="shared" si="2"/>
        <v>40971.469329529238</v>
      </c>
      <c r="E20" s="5">
        <f t="shared" si="3"/>
        <v>140971.46932952924</v>
      </c>
      <c r="F20" s="5">
        <f t="shared" si="4"/>
        <v>25233.893009985732</v>
      </c>
      <c r="G20" s="4">
        <f t="shared" si="5"/>
        <v>166205.36233951498</v>
      </c>
      <c r="H20" s="5">
        <f>+C20/$C$1</f>
        <v>833.33333333333337</v>
      </c>
      <c r="I20" s="5">
        <f>+D20/$C$1</f>
        <v>341.42891107941034</v>
      </c>
      <c r="J20" s="5">
        <f>+E20/$C$1</f>
        <v>1174.7622444127437</v>
      </c>
      <c r="K20" s="5">
        <f>+F20/$C$1</f>
        <v>210.28244174988109</v>
      </c>
      <c r="L20" s="5">
        <f>+G20/$C$1</f>
        <v>1385.0446861626249</v>
      </c>
      <c r="M20" s="5">
        <f t="shared" si="6"/>
        <v>1200000</v>
      </c>
      <c r="N20" s="5">
        <f t="shared" si="7"/>
        <v>491657.63195435086</v>
      </c>
      <c r="O20" s="5">
        <f t="shared" si="8"/>
        <v>1691657.631954351</v>
      </c>
      <c r="P20" s="5">
        <f t="shared" si="9"/>
        <v>302806.71611982875</v>
      </c>
      <c r="Q20" s="5">
        <f t="shared" si="10"/>
        <v>1994464.3480741796</v>
      </c>
      <c r="R20" s="5">
        <f t="shared" si="11"/>
        <v>10000</v>
      </c>
      <c r="S20" s="5">
        <f t="shared" si="12"/>
        <v>4097.1469329529245</v>
      </c>
      <c r="T20" s="5">
        <f t="shared" si="13"/>
        <v>14097.146932952925</v>
      </c>
      <c r="U20" s="5">
        <f t="shared" si="14"/>
        <v>2523.3893009985732</v>
      </c>
      <c r="V20" s="5">
        <f t="shared" si="15"/>
        <v>16620.536233951498</v>
      </c>
    </row>
    <row r="21" spans="1:22" ht="15.75" customHeight="1" x14ac:dyDescent="0.2">
      <c r="A21" s="2" t="s">
        <v>2</v>
      </c>
      <c r="B21" s="3" t="s">
        <v>11</v>
      </c>
      <c r="C21" s="8">
        <v>105000</v>
      </c>
      <c r="D21" s="4">
        <f t="shared" si="2"/>
        <v>43104.136947218271</v>
      </c>
      <c r="E21" s="5">
        <f t="shared" si="3"/>
        <v>148104.13694721827</v>
      </c>
      <c r="F21" s="5">
        <f t="shared" si="4"/>
        <v>26510.640513552069</v>
      </c>
      <c r="G21" s="4">
        <f t="shared" si="5"/>
        <v>174614.77746077033</v>
      </c>
      <c r="H21" s="5">
        <f>+C21/$C$1</f>
        <v>875</v>
      </c>
      <c r="I21" s="5">
        <f>+D21/$C$1</f>
        <v>359.20114122681895</v>
      </c>
      <c r="J21" s="5">
        <f>+E21/$C$1</f>
        <v>1234.2011412268189</v>
      </c>
      <c r="K21" s="5">
        <f>+F21/$C$1</f>
        <v>220.92200427960057</v>
      </c>
      <c r="L21" s="5">
        <f>+G21/$C$1</f>
        <v>1455.1231455064194</v>
      </c>
      <c r="M21" s="5">
        <f t="shared" si="6"/>
        <v>1260000</v>
      </c>
      <c r="N21" s="5">
        <f t="shared" si="7"/>
        <v>517249.64336661925</v>
      </c>
      <c r="O21" s="5">
        <f t="shared" si="8"/>
        <v>1777249.6433666192</v>
      </c>
      <c r="P21" s="5">
        <f t="shared" si="9"/>
        <v>318127.68616262486</v>
      </c>
      <c r="Q21" s="5">
        <f t="shared" si="10"/>
        <v>2095377.329529244</v>
      </c>
      <c r="R21" s="5">
        <f t="shared" si="11"/>
        <v>10500</v>
      </c>
      <c r="S21" s="5">
        <f t="shared" si="12"/>
        <v>4310.4136947218276</v>
      </c>
      <c r="T21" s="5">
        <f t="shared" si="13"/>
        <v>14810.413694721827</v>
      </c>
      <c r="U21" s="5">
        <f t="shared" si="14"/>
        <v>2651.0640513552071</v>
      </c>
      <c r="V21" s="5">
        <f t="shared" si="15"/>
        <v>17461.477746077035</v>
      </c>
    </row>
    <row r="22" spans="1:22" ht="15.75" customHeight="1" x14ac:dyDescent="0.2">
      <c r="A22" s="2" t="s">
        <v>2</v>
      </c>
      <c r="B22" s="3" t="s">
        <v>11</v>
      </c>
      <c r="C22" s="8">
        <v>110000</v>
      </c>
      <c r="D22" s="4">
        <f t="shared" si="2"/>
        <v>45236.804564907274</v>
      </c>
      <c r="E22" s="5">
        <f t="shared" si="3"/>
        <v>155236.80456490727</v>
      </c>
      <c r="F22" s="5">
        <f t="shared" si="4"/>
        <v>27787.388017118399</v>
      </c>
      <c r="G22" s="4">
        <f t="shared" si="5"/>
        <v>183024.19258202566</v>
      </c>
      <c r="H22" s="5">
        <f>+C22/$C$1</f>
        <v>916.66666666666663</v>
      </c>
      <c r="I22" s="5">
        <f>+D22/$C$1</f>
        <v>376.97337137422727</v>
      </c>
      <c r="J22" s="5">
        <f>+E22/$C$1</f>
        <v>1293.6400380408938</v>
      </c>
      <c r="K22" s="5">
        <f>+F22/$C$1</f>
        <v>231.56156680932</v>
      </c>
      <c r="L22" s="5">
        <f>+G22/$C$1</f>
        <v>1525.2016048502139</v>
      </c>
      <c r="M22" s="5">
        <f t="shared" si="6"/>
        <v>1320000</v>
      </c>
      <c r="N22" s="5">
        <f t="shared" si="7"/>
        <v>542841.65477888728</v>
      </c>
      <c r="O22" s="5">
        <f t="shared" si="8"/>
        <v>1862841.6547788873</v>
      </c>
      <c r="P22" s="5">
        <f t="shared" si="9"/>
        <v>333448.65620542079</v>
      </c>
      <c r="Q22" s="5">
        <f t="shared" si="10"/>
        <v>2196290.3109843079</v>
      </c>
      <c r="R22" s="5">
        <f t="shared" si="11"/>
        <v>11000</v>
      </c>
      <c r="S22" s="5">
        <f t="shared" si="12"/>
        <v>4523.680456490727</v>
      </c>
      <c r="T22" s="5">
        <f t="shared" si="13"/>
        <v>15523.680456490725</v>
      </c>
      <c r="U22" s="5">
        <f t="shared" si="14"/>
        <v>2778.7388017118401</v>
      </c>
      <c r="V22" s="5">
        <f t="shared" si="15"/>
        <v>18302.419258202568</v>
      </c>
    </row>
    <row r="23" spans="1:22" ht="15.75" customHeight="1" x14ac:dyDescent="0.2">
      <c r="A23" s="2" t="s">
        <v>2</v>
      </c>
      <c r="B23" s="3" t="s">
        <v>11</v>
      </c>
      <c r="C23" s="8">
        <v>115000</v>
      </c>
      <c r="D23" s="4">
        <f t="shared" si="2"/>
        <v>47369.472182596306</v>
      </c>
      <c r="E23" s="5">
        <f t="shared" si="3"/>
        <v>162369.47218259631</v>
      </c>
      <c r="F23" s="5">
        <f t="shared" si="4"/>
        <v>29064.135520684737</v>
      </c>
      <c r="G23" s="4">
        <f t="shared" si="5"/>
        <v>191433.60770328104</v>
      </c>
      <c r="H23" s="5">
        <f>+C23/$C$1</f>
        <v>958.33333333333337</v>
      </c>
      <c r="I23" s="5">
        <f>+D23/$C$1</f>
        <v>394.74560152163588</v>
      </c>
      <c r="J23" s="5">
        <f>+E23/$C$1</f>
        <v>1353.0789348549692</v>
      </c>
      <c r="K23" s="5">
        <f>+F23/$C$1</f>
        <v>242.20112933903948</v>
      </c>
      <c r="L23" s="5">
        <f>+G23/$C$1</f>
        <v>1595.2800641940087</v>
      </c>
      <c r="M23" s="5">
        <f t="shared" si="6"/>
        <v>1380000</v>
      </c>
      <c r="N23" s="5">
        <f t="shared" si="7"/>
        <v>568433.66619115567</v>
      </c>
      <c r="O23" s="5">
        <f t="shared" si="8"/>
        <v>1948433.6661911556</v>
      </c>
      <c r="P23" s="5">
        <f t="shared" si="9"/>
        <v>348769.62624821684</v>
      </c>
      <c r="Q23" s="5">
        <f t="shared" si="10"/>
        <v>2297203.2924393723</v>
      </c>
      <c r="R23" s="5">
        <f t="shared" si="11"/>
        <v>11500</v>
      </c>
      <c r="S23" s="5">
        <f t="shared" si="12"/>
        <v>4736.947218259631</v>
      </c>
      <c r="T23" s="5">
        <f t="shared" si="13"/>
        <v>16236.947218259631</v>
      </c>
      <c r="U23" s="5">
        <f t="shared" si="14"/>
        <v>2906.413552068474</v>
      </c>
      <c r="V23" s="5">
        <f t="shared" si="15"/>
        <v>19143.360770328105</v>
      </c>
    </row>
    <row r="24" spans="1:22" ht="15.75" customHeight="1" x14ac:dyDescent="0.2">
      <c r="A24" s="2" t="s">
        <v>2</v>
      </c>
      <c r="B24" s="3" t="s">
        <v>11</v>
      </c>
      <c r="C24" s="8">
        <v>120000</v>
      </c>
      <c r="D24" s="4">
        <f t="shared" si="2"/>
        <v>49502.139800285309</v>
      </c>
      <c r="E24" s="5">
        <f t="shared" si="3"/>
        <v>169502.13980028531</v>
      </c>
      <c r="F24" s="5">
        <f t="shared" si="4"/>
        <v>30340.88302425107</v>
      </c>
      <c r="G24" s="4">
        <f t="shared" si="5"/>
        <v>199843.02282453637</v>
      </c>
      <c r="H24" s="5">
        <f>+C24/$C$1</f>
        <v>1000</v>
      </c>
      <c r="I24" s="5">
        <f>+D24/$C$1</f>
        <v>412.51783166904426</v>
      </c>
      <c r="J24" s="5">
        <f>+E24/$C$1</f>
        <v>1412.5178316690442</v>
      </c>
      <c r="K24" s="5">
        <f>+F24/$C$1</f>
        <v>252.84069186875891</v>
      </c>
      <c r="L24" s="5">
        <f>+G24/$C$1</f>
        <v>1665.358523537803</v>
      </c>
      <c r="M24" s="5">
        <f t="shared" si="6"/>
        <v>1440000</v>
      </c>
      <c r="N24" s="5">
        <f t="shared" si="7"/>
        <v>594025.67760342371</v>
      </c>
      <c r="O24" s="5">
        <f t="shared" si="8"/>
        <v>2034025.6776034236</v>
      </c>
      <c r="P24" s="5">
        <f t="shared" si="9"/>
        <v>364090.59629101283</v>
      </c>
      <c r="Q24" s="5">
        <f t="shared" si="10"/>
        <v>2398116.2738944367</v>
      </c>
      <c r="R24" s="5">
        <f t="shared" si="11"/>
        <v>12000</v>
      </c>
      <c r="S24" s="5">
        <f t="shared" si="12"/>
        <v>4950.2139800285313</v>
      </c>
      <c r="T24" s="5">
        <f t="shared" si="13"/>
        <v>16950.213980028529</v>
      </c>
      <c r="U24" s="5">
        <f t="shared" si="14"/>
        <v>3034.088302425107</v>
      </c>
      <c r="V24" s="5">
        <f>+L24*12</f>
        <v>19984.302282453635</v>
      </c>
    </row>
    <row r="25" spans="1:22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2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2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2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2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2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2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2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</sheetData>
  <mergeCells count="5">
    <mergeCell ref="R3:V3"/>
    <mergeCell ref="A3:B3"/>
    <mergeCell ref="C3:G3"/>
    <mergeCell ref="M3:Q3"/>
    <mergeCell ref="H3:L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Obracun plata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Aleks1</dc:creator>
  <cp:lastModifiedBy>ADM-User</cp:lastModifiedBy>
  <dcterms:created xsi:type="dcterms:W3CDTF">2017-04-23T13:23:02Z</dcterms:created>
  <dcterms:modified xsi:type="dcterms:W3CDTF">2017-08-06T09:08:47Z</dcterms:modified>
</cp:coreProperties>
</file>